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825" windowHeight="9120" activeTab="0"/>
  </bookViews>
  <sheets>
    <sheet name="平成18年予算" sheetId="1" r:id="rId1"/>
  </sheets>
  <definedNames>
    <definedName name="_xlnm.Print_Area" localSheetId="0">'平成18年予算'!$A$1:$E$67</definedName>
  </definedNames>
  <calcPr fullCalcOnLoad="1"/>
</workbook>
</file>

<file path=xl/sharedStrings.xml><?xml version="1.0" encoding="utf-8"?>
<sst xmlns="http://schemas.openxmlformats.org/spreadsheetml/2006/main" count="77" uniqueCount="77">
  <si>
    <t>社団法人日本心理学会</t>
  </si>
  <si>
    <t>(単位:円)</t>
  </si>
  <si>
    <t>科    目</t>
  </si>
  <si>
    <t>差  額</t>
  </si>
  <si>
    <t>備   考</t>
  </si>
  <si>
    <t>Ⅰ 収入の部</t>
  </si>
  <si>
    <t xml:space="preserve">  1 基本財産運用収入</t>
  </si>
  <si>
    <t xml:space="preserve">  2 会費収入</t>
  </si>
  <si>
    <t xml:space="preserve">      正会員会費収入</t>
  </si>
  <si>
    <t xml:space="preserve">      入会金</t>
  </si>
  <si>
    <t xml:space="preserve">      賛助会員会費収入</t>
  </si>
  <si>
    <t xml:space="preserve">  3 事業収入</t>
  </si>
  <si>
    <t xml:space="preserve">      学術集会開催収入</t>
  </si>
  <si>
    <t xml:space="preserve">      認定心理士資格審査･認定料収入</t>
  </si>
  <si>
    <t xml:space="preserve">      機関誌購読料</t>
  </si>
  <si>
    <t xml:space="preserve">      機関誌広告料</t>
  </si>
  <si>
    <t xml:space="preserve">  4 雑収入</t>
  </si>
  <si>
    <t xml:space="preserve">      雑収入</t>
  </si>
  <si>
    <t>含む認定の手引き</t>
  </si>
  <si>
    <t xml:space="preserve">      受取利息</t>
  </si>
  <si>
    <t xml:space="preserve">    当期収入合計(A)</t>
  </si>
  <si>
    <t xml:space="preserve">    前期繰越収支差額</t>
  </si>
  <si>
    <t xml:space="preserve">    収入合計(B)</t>
  </si>
  <si>
    <t>Ⅱ 支出の部</t>
  </si>
  <si>
    <t xml:space="preserve">  1 事業費</t>
  </si>
  <si>
    <t xml:space="preserve">      学術集会の開催</t>
  </si>
  <si>
    <t xml:space="preserve">        学術集会開催経費</t>
  </si>
  <si>
    <t xml:space="preserve">        準備委員会経費</t>
  </si>
  <si>
    <t xml:space="preserve">        公開講演会経費</t>
  </si>
  <si>
    <t xml:space="preserve">      出版物刊行費</t>
  </si>
  <si>
    <t xml:space="preserve">        機関誌刊行費</t>
  </si>
  <si>
    <t xml:space="preserve">        ワールド刊行費</t>
  </si>
  <si>
    <t xml:space="preserve">      研究の奨励</t>
  </si>
  <si>
    <t>　　　　部会･研究会等支援</t>
  </si>
  <si>
    <t xml:space="preserve">      資格認定業務費</t>
  </si>
  <si>
    <t xml:space="preserve">        認定業務事務経費</t>
  </si>
  <si>
    <t>給与,委員会,消耗品等</t>
  </si>
  <si>
    <t xml:space="preserve">        教育・研修・出版</t>
  </si>
  <si>
    <t xml:space="preserve">      関係学術団体との連絡協力</t>
  </si>
  <si>
    <t xml:space="preserve">      租税公課</t>
  </si>
  <si>
    <t xml:space="preserve">      新規事業の企画費</t>
  </si>
  <si>
    <t xml:space="preserve">  2 管理費</t>
  </si>
  <si>
    <t xml:space="preserve">      給料手当て</t>
  </si>
  <si>
    <t xml:space="preserve">      福利厚生費</t>
  </si>
  <si>
    <t xml:space="preserve">      会議費</t>
  </si>
  <si>
    <t xml:space="preserve">      旅費交通費</t>
  </si>
  <si>
    <t xml:space="preserve">      通信運搬費</t>
  </si>
  <si>
    <t xml:space="preserve">      消耗品費</t>
  </si>
  <si>
    <t xml:space="preserve">      事務室賃借料</t>
  </si>
  <si>
    <t>　　　光熱水料費</t>
  </si>
  <si>
    <t>　　　雑費</t>
  </si>
  <si>
    <t>　　当期支出合計（C)</t>
  </si>
  <si>
    <t xml:space="preserve">    当期収支差額(A)-(C)</t>
  </si>
  <si>
    <t xml:space="preserve">    次期繰越収支差額(B)-(C)</t>
  </si>
  <si>
    <t xml:space="preserve">  4 退職金積立金</t>
  </si>
  <si>
    <t>　　　　　　　　　　　　　　　　　平成１８年４月１日から平成１９年３月３１日まで</t>
  </si>
  <si>
    <t>平成１８年度予算</t>
  </si>
  <si>
    <t>平成１７年度予算</t>
  </si>
  <si>
    <t>　　　　国際賞</t>
  </si>
  <si>
    <t>　　　電算費</t>
  </si>
  <si>
    <t xml:space="preserve">  3 電算システム構築費</t>
  </si>
  <si>
    <t>　　　　優秀論文賞関連支出</t>
  </si>
  <si>
    <t xml:space="preserve">        日心連検定事業特別協力金</t>
  </si>
  <si>
    <t>　　　　名簿刊行費</t>
  </si>
  <si>
    <t xml:space="preserve">        関係学術団体との連絡協力</t>
  </si>
  <si>
    <t>IUPsyS,ITC分担金、ICAP出席旅費等</t>
  </si>
  <si>
    <t>　　　創立80周年記念事業経費</t>
  </si>
  <si>
    <t>90％の納入率を見込む</t>
  </si>
  <si>
    <t>360名の新入会員を見込む</t>
  </si>
  <si>
    <t>第70回大会準備委員会</t>
  </si>
  <si>
    <t>平成17年度収益に対して</t>
  </si>
  <si>
    <t>2800名の認定者を見込む</t>
  </si>
  <si>
    <t>　5 国際交流基金積立金</t>
  </si>
  <si>
    <t xml:space="preserve">      代議員・理事選挙費</t>
  </si>
  <si>
    <t xml:space="preserve">  6 予備費</t>
  </si>
  <si>
    <t>第70回大会</t>
  </si>
  <si>
    <t>　　　平成１８年度収支予算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</si>
</sst>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_);[Red]\(#,##0\)"/>
    <numFmt numFmtId="180" formatCode="#,##0_);\(#,##0\)"/>
    <numFmt numFmtId="181" formatCode="0;&quot;△ &quot;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ゴシック"/>
      <family val="3"/>
    </font>
    <font>
      <sz val="7.5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177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177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177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1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/>
    </xf>
    <xf numFmtId="177" fontId="2" fillId="0" borderId="0" xfId="0" applyNumberFormat="1" applyFont="1" applyAlignment="1">
      <alignment/>
    </xf>
    <xf numFmtId="0" fontId="3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/>
    </xf>
    <xf numFmtId="177" fontId="4" fillId="0" borderId="3" xfId="0" applyNumberFormat="1" applyFont="1" applyBorder="1" applyAlignment="1">
      <alignment/>
    </xf>
    <xf numFmtId="177" fontId="2" fillId="0" borderId="1" xfId="0" applyNumberFormat="1" applyFont="1" applyBorder="1" applyAlignment="1">
      <alignment horizontal="right"/>
    </xf>
    <xf numFmtId="180" fontId="2" fillId="0" borderId="2" xfId="0" applyNumberFormat="1" applyFont="1" applyBorder="1" applyAlignment="1">
      <alignment/>
    </xf>
    <xf numFmtId="177" fontId="5" fillId="0" borderId="3" xfId="0" applyNumberFormat="1" applyFont="1" applyBorder="1" applyAlignment="1">
      <alignment/>
    </xf>
    <xf numFmtId="177" fontId="5" fillId="0" borderId="2" xfId="0" applyNumberFormat="1" applyFont="1" applyBorder="1" applyAlignment="1">
      <alignment/>
    </xf>
    <xf numFmtId="177" fontId="5" fillId="0" borderId="4" xfId="0" applyNumberFormat="1" applyFont="1" applyBorder="1" applyAlignment="1">
      <alignment/>
    </xf>
    <xf numFmtId="177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177" fontId="6" fillId="0" borderId="0" xfId="0" applyNumberFormat="1" applyFont="1" applyAlignment="1">
      <alignment/>
    </xf>
    <xf numFmtId="177" fontId="6" fillId="0" borderId="3" xfId="0" applyNumberFormat="1" applyFont="1" applyBorder="1" applyAlignment="1">
      <alignment/>
    </xf>
    <xf numFmtId="177" fontId="6" fillId="0" borderId="2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177" fontId="6" fillId="0" borderId="1" xfId="0" applyNumberFormat="1" applyFont="1" applyBorder="1" applyAlignment="1">
      <alignment/>
    </xf>
    <xf numFmtId="177" fontId="6" fillId="0" borderId="5" xfId="0" applyNumberFormat="1" applyFont="1" applyBorder="1" applyAlignment="1">
      <alignment/>
    </xf>
    <xf numFmtId="177" fontId="6" fillId="0" borderId="5" xfId="0" applyNumberFormat="1" applyFont="1" applyBorder="1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tabSelected="1" view="pageBreakPreview" zoomScaleSheetLayoutView="100" workbookViewId="0" topLeftCell="A1">
      <selection activeCell="B4" sqref="B4"/>
    </sheetView>
  </sheetViews>
  <sheetFormatPr defaultColWidth="9.00390625" defaultRowHeight="13.5"/>
  <cols>
    <col min="1" max="1" width="35.375" style="2" customWidth="1"/>
    <col min="2" max="4" width="17.625" style="2" customWidth="1"/>
    <col min="5" max="5" width="22.625" style="2" customWidth="1"/>
    <col min="6" max="7" width="14.625" style="2" customWidth="1"/>
    <col min="8" max="16384" width="9.00390625" style="2" customWidth="1"/>
  </cols>
  <sheetData>
    <row r="1" spans="1:5" ht="36" customHeight="1">
      <c r="A1" s="19"/>
      <c r="D1" s="1"/>
      <c r="E1" s="36"/>
    </row>
    <row r="2" spans="1:4" ht="19.5" customHeight="1">
      <c r="A2" s="1"/>
      <c r="B2" s="16"/>
      <c r="D2" s="1"/>
    </row>
    <row r="3" spans="1:4" ht="19.5" customHeight="1">
      <c r="A3" s="1"/>
      <c r="B3" s="16" t="s">
        <v>76</v>
      </c>
      <c r="D3" s="1"/>
    </row>
    <row r="4" spans="1:4" ht="11.25" customHeight="1">
      <c r="A4" s="1"/>
      <c r="B4" s="16"/>
      <c r="D4" s="1"/>
    </row>
    <row r="5" spans="1:4" ht="13.5" customHeight="1">
      <c r="A5" s="1" t="s">
        <v>0</v>
      </c>
      <c r="C5" s="3"/>
      <c r="D5" s="1"/>
    </row>
    <row r="6" spans="1:5" ht="13.5" customHeight="1">
      <c r="A6" s="16" t="s">
        <v>55</v>
      </c>
      <c r="D6" s="1"/>
      <c r="E6" s="4" t="s">
        <v>1</v>
      </c>
    </row>
    <row r="7" spans="1:5" ht="13.5" customHeight="1">
      <c r="A7" s="1"/>
      <c r="B7" s="16"/>
      <c r="D7" s="1"/>
      <c r="E7" s="4"/>
    </row>
    <row r="8" spans="1:5" s="7" customFormat="1" ht="13.5">
      <c r="A8" s="5" t="s">
        <v>2</v>
      </c>
      <c r="B8" s="5" t="s">
        <v>56</v>
      </c>
      <c r="C8" s="5" t="s">
        <v>57</v>
      </c>
      <c r="D8" s="5" t="s">
        <v>3</v>
      </c>
      <c r="E8" s="6" t="s">
        <v>4</v>
      </c>
    </row>
    <row r="9" spans="1:5" ht="13.5">
      <c r="A9" s="8" t="s">
        <v>5</v>
      </c>
      <c r="B9" s="23"/>
      <c r="C9" s="23"/>
      <c r="D9" s="9"/>
      <c r="E9" s="9"/>
    </row>
    <row r="10" spans="1:5" ht="13.5">
      <c r="A10" s="10" t="s">
        <v>6</v>
      </c>
      <c r="B10" s="11">
        <v>10000</v>
      </c>
      <c r="C10" s="11">
        <v>10000</v>
      </c>
      <c r="D10" s="11">
        <f>B10-C10</f>
        <v>0</v>
      </c>
      <c r="E10" s="11"/>
    </row>
    <row r="11" spans="1:5" ht="13.5">
      <c r="A11" s="10" t="s">
        <v>7</v>
      </c>
      <c r="B11" s="11">
        <f>B12+B14+B13</f>
        <v>73300000</v>
      </c>
      <c r="C11" s="11">
        <f>C12+C14+C13</f>
        <v>73300000</v>
      </c>
      <c r="D11" s="11">
        <f aca="true" t="shared" si="0" ref="D11:D60">B11-C11</f>
        <v>0</v>
      </c>
      <c r="E11" s="11"/>
    </row>
    <row r="12" spans="1:5" ht="13.5">
      <c r="A12" s="10" t="s">
        <v>8</v>
      </c>
      <c r="B12" s="11">
        <v>71000000</v>
      </c>
      <c r="C12" s="11">
        <v>71000000</v>
      </c>
      <c r="D12" s="11">
        <f t="shared" si="0"/>
        <v>0</v>
      </c>
      <c r="E12" s="24" t="s">
        <v>67</v>
      </c>
    </row>
    <row r="13" spans="1:5" ht="13.5">
      <c r="A13" s="10" t="s">
        <v>9</v>
      </c>
      <c r="B13" s="11">
        <v>1800000</v>
      </c>
      <c r="C13" s="11">
        <v>1800000</v>
      </c>
      <c r="D13" s="11">
        <f t="shared" si="0"/>
        <v>0</v>
      </c>
      <c r="E13" s="24" t="s">
        <v>68</v>
      </c>
    </row>
    <row r="14" spans="1:5" ht="13.5">
      <c r="A14" s="10" t="s">
        <v>10</v>
      </c>
      <c r="B14" s="11">
        <v>500000</v>
      </c>
      <c r="C14" s="11">
        <v>500000</v>
      </c>
      <c r="D14" s="11">
        <f t="shared" si="0"/>
        <v>0</v>
      </c>
      <c r="E14" s="24"/>
    </row>
    <row r="15" spans="1:5" ht="13.5">
      <c r="A15" s="10" t="s">
        <v>11</v>
      </c>
      <c r="B15" s="29">
        <f>SUM(B16:B19)</f>
        <v>155000000</v>
      </c>
      <c r="C15" s="11">
        <f>SUM(C16:C19)</f>
        <v>143000000</v>
      </c>
      <c r="D15" s="11">
        <f t="shared" si="0"/>
        <v>12000000</v>
      </c>
      <c r="E15" s="24"/>
    </row>
    <row r="16" spans="1:5" ht="13.5">
      <c r="A16" s="10" t="s">
        <v>12</v>
      </c>
      <c r="B16" s="11">
        <v>35000000</v>
      </c>
      <c r="C16" s="11">
        <v>35000000</v>
      </c>
      <c r="D16" s="11">
        <f t="shared" si="0"/>
        <v>0</v>
      </c>
      <c r="E16" s="24"/>
    </row>
    <row r="17" spans="1:5" ht="13.5">
      <c r="A17" s="10" t="s">
        <v>13</v>
      </c>
      <c r="B17" s="18">
        <v>112000000</v>
      </c>
      <c r="C17" s="11">
        <v>100000000</v>
      </c>
      <c r="D17" s="11">
        <f t="shared" si="0"/>
        <v>12000000</v>
      </c>
      <c r="E17" s="24" t="s">
        <v>71</v>
      </c>
    </row>
    <row r="18" spans="1:5" ht="13.5">
      <c r="A18" s="10" t="s">
        <v>14</v>
      </c>
      <c r="B18" s="18">
        <v>7000000</v>
      </c>
      <c r="C18" s="11">
        <v>7000000</v>
      </c>
      <c r="D18" s="11">
        <f t="shared" si="0"/>
        <v>0</v>
      </c>
      <c r="E18" s="24"/>
    </row>
    <row r="19" spans="1:5" ht="13.5">
      <c r="A19" s="10" t="s">
        <v>15</v>
      </c>
      <c r="B19" s="18">
        <v>1000000</v>
      </c>
      <c r="C19" s="11">
        <v>1000000</v>
      </c>
      <c r="D19" s="11">
        <f t="shared" si="0"/>
        <v>0</v>
      </c>
      <c r="E19" s="24"/>
    </row>
    <row r="20" spans="1:5" ht="13.5">
      <c r="A20" s="10" t="s">
        <v>16</v>
      </c>
      <c r="B20" s="30">
        <f>SUM(B21:B22)</f>
        <v>7005000</v>
      </c>
      <c r="C20" s="11">
        <f>SUM(C21:C22)</f>
        <v>6005000</v>
      </c>
      <c r="D20" s="11">
        <f t="shared" si="0"/>
        <v>1000000</v>
      </c>
      <c r="E20" s="24"/>
    </row>
    <row r="21" spans="1:5" ht="13.5">
      <c r="A21" s="10" t="s">
        <v>17</v>
      </c>
      <c r="B21" s="18">
        <v>7000000</v>
      </c>
      <c r="C21" s="11">
        <v>6000000</v>
      </c>
      <c r="D21" s="11">
        <f t="shared" si="0"/>
        <v>1000000</v>
      </c>
      <c r="E21" s="24" t="s">
        <v>18</v>
      </c>
    </row>
    <row r="22" spans="1:5" ht="13.5">
      <c r="A22" s="10" t="s">
        <v>19</v>
      </c>
      <c r="B22" s="18">
        <v>5000</v>
      </c>
      <c r="C22" s="11">
        <v>5000</v>
      </c>
      <c r="D22" s="11">
        <f t="shared" si="0"/>
        <v>0</v>
      </c>
      <c r="E22" s="24"/>
    </row>
    <row r="23" spans="1:5" ht="13.5">
      <c r="A23" s="8" t="s">
        <v>20</v>
      </c>
      <c r="B23" s="31">
        <f>B10+B11+B15+B20</f>
        <v>235315000</v>
      </c>
      <c r="C23" s="9">
        <f>C10+C11+C15+C20</f>
        <v>222315000</v>
      </c>
      <c r="D23" s="9">
        <f t="shared" si="0"/>
        <v>13000000</v>
      </c>
      <c r="E23" s="25"/>
    </row>
    <row r="24" spans="1:5" ht="13.5">
      <c r="A24" s="15" t="s">
        <v>21</v>
      </c>
      <c r="B24" s="32">
        <v>245716049</v>
      </c>
      <c r="C24" s="13">
        <v>209408804</v>
      </c>
      <c r="D24" s="13">
        <f t="shared" si="0"/>
        <v>36307245</v>
      </c>
      <c r="E24" s="26"/>
    </row>
    <row r="25" spans="1:5" ht="13.5">
      <c r="A25" s="17" t="s">
        <v>22</v>
      </c>
      <c r="B25" s="33">
        <f>SUM(B23:B24)</f>
        <v>481031049</v>
      </c>
      <c r="C25" s="14">
        <f>SUM(C23:C24)</f>
        <v>431723804</v>
      </c>
      <c r="D25" s="14">
        <f t="shared" si="0"/>
        <v>49307245</v>
      </c>
      <c r="E25" s="25"/>
    </row>
    <row r="26" spans="1:5" ht="13.5">
      <c r="A26" s="10" t="s">
        <v>23</v>
      </c>
      <c r="B26" s="18"/>
      <c r="C26" s="11"/>
      <c r="D26" s="11"/>
      <c r="E26" s="25"/>
    </row>
    <row r="27" spans="1:5" ht="13.5">
      <c r="A27" s="10" t="s">
        <v>24</v>
      </c>
      <c r="B27" s="30">
        <f>B28+B32+B36+B40+B44+B47+B48+B43</f>
        <v>208050000</v>
      </c>
      <c r="C27" s="11">
        <f>C28+C32+C36+C40+C44+C47+C48</f>
        <v>184636000</v>
      </c>
      <c r="D27" s="11">
        <f t="shared" si="0"/>
        <v>23414000</v>
      </c>
      <c r="E27" s="24"/>
    </row>
    <row r="28" spans="1:5" ht="13.5">
      <c r="A28" s="10" t="s">
        <v>25</v>
      </c>
      <c r="B28" s="18">
        <f>B29+B30+B31</f>
        <v>41800000</v>
      </c>
      <c r="C28" s="11">
        <f>SUM(C29:C31)</f>
        <v>41800000</v>
      </c>
      <c r="D28" s="11">
        <f t="shared" si="0"/>
        <v>0</v>
      </c>
      <c r="E28" s="24"/>
    </row>
    <row r="29" spans="1:5" ht="13.5">
      <c r="A29" s="10" t="s">
        <v>26</v>
      </c>
      <c r="B29" s="11">
        <v>35000000</v>
      </c>
      <c r="C29" s="11">
        <v>35000000</v>
      </c>
      <c r="D29" s="11">
        <f t="shared" si="0"/>
        <v>0</v>
      </c>
      <c r="E29" s="24" t="s">
        <v>75</v>
      </c>
    </row>
    <row r="30" spans="1:5" ht="13.5">
      <c r="A30" s="10" t="s">
        <v>27</v>
      </c>
      <c r="B30" s="11">
        <v>1800000</v>
      </c>
      <c r="C30" s="11">
        <v>1800000</v>
      </c>
      <c r="D30" s="11">
        <f t="shared" si="0"/>
        <v>0</v>
      </c>
      <c r="E30" s="24" t="s">
        <v>69</v>
      </c>
    </row>
    <row r="31" spans="1:5" ht="13.5">
      <c r="A31" s="10" t="s">
        <v>28</v>
      </c>
      <c r="B31" s="11">
        <v>5000000</v>
      </c>
      <c r="C31" s="11">
        <v>5000000</v>
      </c>
      <c r="D31" s="11">
        <f t="shared" si="0"/>
        <v>0</v>
      </c>
      <c r="E31" s="24"/>
    </row>
    <row r="32" spans="1:5" ht="13.5">
      <c r="A32" s="10" t="s">
        <v>29</v>
      </c>
      <c r="B32" s="18">
        <f>SUM(B33:B35)</f>
        <v>47000000</v>
      </c>
      <c r="C32" s="11">
        <f>SUM(C33:C35)</f>
        <v>33000000</v>
      </c>
      <c r="D32" s="11">
        <f t="shared" si="0"/>
        <v>14000000</v>
      </c>
      <c r="E32" s="24"/>
    </row>
    <row r="33" spans="1:5" ht="13.5">
      <c r="A33" s="10" t="s">
        <v>30</v>
      </c>
      <c r="B33" s="11">
        <v>32000000</v>
      </c>
      <c r="C33" s="11">
        <v>29000000</v>
      </c>
      <c r="D33" s="11">
        <f t="shared" si="0"/>
        <v>3000000</v>
      </c>
      <c r="E33" s="24"/>
    </row>
    <row r="34" spans="1:5" ht="13.5">
      <c r="A34" s="10" t="s">
        <v>31</v>
      </c>
      <c r="B34" s="11">
        <v>10000000</v>
      </c>
      <c r="C34" s="11">
        <v>4000000</v>
      </c>
      <c r="D34" s="11">
        <f t="shared" si="0"/>
        <v>6000000</v>
      </c>
      <c r="E34" s="24"/>
    </row>
    <row r="35" spans="1:5" ht="13.5">
      <c r="A35" s="10" t="s">
        <v>63</v>
      </c>
      <c r="B35" s="20">
        <v>5000000</v>
      </c>
      <c r="C35" s="11">
        <v>0</v>
      </c>
      <c r="D35" s="11">
        <v>5000000</v>
      </c>
      <c r="E35" s="24"/>
    </row>
    <row r="36" spans="1:5" ht="13.5">
      <c r="A36" s="10" t="s">
        <v>32</v>
      </c>
      <c r="B36" s="18">
        <f>SUM(B37:B39)</f>
        <v>4250000</v>
      </c>
      <c r="C36" s="11">
        <f>SUM(C37:C39)</f>
        <v>3000000</v>
      </c>
      <c r="D36" s="11">
        <f t="shared" si="0"/>
        <v>1250000</v>
      </c>
      <c r="E36" s="24"/>
    </row>
    <row r="37" spans="1:5" ht="13.5">
      <c r="A37" s="10" t="s">
        <v>61</v>
      </c>
      <c r="B37" s="11">
        <v>1200000</v>
      </c>
      <c r="C37" s="11">
        <v>1000000</v>
      </c>
      <c r="D37" s="11">
        <f t="shared" si="0"/>
        <v>200000</v>
      </c>
      <c r="E37" s="24"/>
    </row>
    <row r="38" spans="1:5" ht="13.5">
      <c r="A38" s="10" t="s">
        <v>58</v>
      </c>
      <c r="B38" s="11">
        <v>1050000</v>
      </c>
      <c r="C38" s="11">
        <v>0</v>
      </c>
      <c r="D38" s="11">
        <f t="shared" si="0"/>
        <v>1050000</v>
      </c>
      <c r="E38" s="24"/>
    </row>
    <row r="39" spans="1:5" ht="13.5">
      <c r="A39" s="10" t="s">
        <v>33</v>
      </c>
      <c r="B39" s="11">
        <v>2000000</v>
      </c>
      <c r="C39" s="11">
        <v>2000000</v>
      </c>
      <c r="D39" s="11">
        <f t="shared" si="0"/>
        <v>0</v>
      </c>
      <c r="E39" s="24"/>
    </row>
    <row r="40" spans="1:5" ht="13.5">
      <c r="A40" s="10" t="s">
        <v>34</v>
      </c>
      <c r="B40" s="18">
        <f>SUM(B41:B42)</f>
        <v>80000000</v>
      </c>
      <c r="C40" s="11">
        <f>SUM(C41:C42)</f>
        <v>85000000</v>
      </c>
      <c r="D40" s="11">
        <f t="shared" si="0"/>
        <v>-5000000</v>
      </c>
      <c r="E40" s="24"/>
    </row>
    <row r="41" spans="1:5" ht="13.5">
      <c r="A41" s="12" t="s">
        <v>35</v>
      </c>
      <c r="B41" s="18">
        <v>60000000</v>
      </c>
      <c r="C41" s="11">
        <v>70000000</v>
      </c>
      <c r="D41" s="11">
        <f t="shared" si="0"/>
        <v>-10000000</v>
      </c>
      <c r="E41" s="24" t="s">
        <v>36</v>
      </c>
    </row>
    <row r="42" spans="1:5" ht="13.5">
      <c r="A42" s="10" t="s">
        <v>37</v>
      </c>
      <c r="B42" s="18">
        <v>20000000</v>
      </c>
      <c r="C42" s="11">
        <f>7000000+7000000+1000000</f>
        <v>15000000</v>
      </c>
      <c r="D42" s="11">
        <f t="shared" si="0"/>
        <v>5000000</v>
      </c>
      <c r="E42" s="11"/>
    </row>
    <row r="43" spans="1:5" ht="13.5">
      <c r="A43" s="10" t="s">
        <v>66</v>
      </c>
      <c r="B43" s="18">
        <v>5000000</v>
      </c>
      <c r="C43" s="11"/>
      <c r="D43" s="11">
        <f t="shared" si="0"/>
        <v>5000000</v>
      </c>
      <c r="E43" s="11"/>
    </row>
    <row r="44" spans="1:5" ht="13.5">
      <c r="A44" s="10" t="s">
        <v>38</v>
      </c>
      <c r="B44" s="18">
        <f>B46+B45</f>
        <v>11000000</v>
      </c>
      <c r="C44" s="11">
        <f>C46+C45</f>
        <v>5336000</v>
      </c>
      <c r="D44" s="11">
        <f t="shared" si="0"/>
        <v>5664000</v>
      </c>
      <c r="E44" s="21" t="s">
        <v>65</v>
      </c>
    </row>
    <row r="45" spans="1:5" ht="13.5">
      <c r="A45" s="10" t="s">
        <v>64</v>
      </c>
      <c r="B45" s="18">
        <v>6000000</v>
      </c>
      <c r="C45" s="11">
        <v>5336000</v>
      </c>
      <c r="D45" s="11">
        <f t="shared" si="0"/>
        <v>664000</v>
      </c>
      <c r="E45" s="11"/>
    </row>
    <row r="46" spans="1:5" ht="13.5">
      <c r="A46" s="10" t="s">
        <v>62</v>
      </c>
      <c r="B46" s="18">
        <v>5000000</v>
      </c>
      <c r="C46" s="11">
        <v>0</v>
      </c>
      <c r="D46" s="11">
        <f t="shared" si="0"/>
        <v>5000000</v>
      </c>
      <c r="E46" s="11"/>
    </row>
    <row r="47" spans="1:5" ht="13.5">
      <c r="A47" s="10" t="s">
        <v>39</v>
      </c>
      <c r="B47" s="18">
        <v>18000000</v>
      </c>
      <c r="C47" s="11">
        <v>16000000</v>
      </c>
      <c r="D47" s="11">
        <f t="shared" si="0"/>
        <v>2000000</v>
      </c>
      <c r="E47" s="24" t="s">
        <v>70</v>
      </c>
    </row>
    <row r="48" spans="1:5" ht="13.5">
      <c r="A48" s="10" t="s">
        <v>40</v>
      </c>
      <c r="B48" s="18">
        <v>1000000</v>
      </c>
      <c r="C48" s="11">
        <v>500000</v>
      </c>
      <c r="D48" s="11">
        <f t="shared" si="0"/>
        <v>500000</v>
      </c>
      <c r="E48" s="24"/>
    </row>
    <row r="49" spans="1:5" ht="13.5">
      <c r="A49" s="10" t="s">
        <v>41</v>
      </c>
      <c r="B49" s="30">
        <f>SUM(B50:B60)</f>
        <v>43900000</v>
      </c>
      <c r="C49" s="11">
        <f>SUM(C50:C60)</f>
        <v>36600000</v>
      </c>
      <c r="D49" s="11">
        <f t="shared" si="0"/>
        <v>7300000</v>
      </c>
      <c r="E49" s="24"/>
    </row>
    <row r="50" spans="1:5" ht="13.5">
      <c r="A50" s="10" t="s">
        <v>42</v>
      </c>
      <c r="B50" s="11">
        <v>13500000</v>
      </c>
      <c r="C50" s="11">
        <f>11000000+2500000</f>
        <v>13500000</v>
      </c>
      <c r="D50" s="11">
        <f>B50-C50</f>
        <v>0</v>
      </c>
      <c r="E50" s="24"/>
    </row>
    <row r="51" spans="1:5" ht="13.5">
      <c r="A51" s="10" t="s">
        <v>43</v>
      </c>
      <c r="B51" s="11">
        <v>3300000</v>
      </c>
      <c r="C51" s="11">
        <v>3300000</v>
      </c>
      <c r="D51" s="11">
        <f t="shared" si="0"/>
        <v>0</v>
      </c>
      <c r="E51" s="24"/>
    </row>
    <row r="52" spans="1:5" ht="13.5">
      <c r="A52" s="10" t="s">
        <v>44</v>
      </c>
      <c r="B52" s="11">
        <v>2000000</v>
      </c>
      <c r="C52" s="11">
        <v>1500000</v>
      </c>
      <c r="D52" s="11">
        <f t="shared" si="0"/>
        <v>500000</v>
      </c>
      <c r="E52" s="24"/>
    </row>
    <row r="53" spans="1:5" ht="13.5">
      <c r="A53" s="10" t="s">
        <v>45</v>
      </c>
      <c r="B53" s="11">
        <v>4000000</v>
      </c>
      <c r="C53" s="11">
        <v>4000000</v>
      </c>
      <c r="D53" s="11">
        <f t="shared" si="0"/>
        <v>0</v>
      </c>
      <c r="E53" s="24"/>
    </row>
    <row r="54" spans="1:5" ht="13.5">
      <c r="A54" s="10" t="s">
        <v>46</v>
      </c>
      <c r="B54" s="11">
        <v>3000000</v>
      </c>
      <c r="C54" s="11">
        <v>3500000</v>
      </c>
      <c r="D54" s="11">
        <f t="shared" si="0"/>
        <v>-500000</v>
      </c>
      <c r="E54" s="24"/>
    </row>
    <row r="55" spans="1:5" ht="13.5">
      <c r="A55" s="10" t="s">
        <v>47</v>
      </c>
      <c r="B55" s="11">
        <v>1200000</v>
      </c>
      <c r="C55" s="11">
        <v>1200000</v>
      </c>
      <c r="D55" s="11">
        <f t="shared" si="0"/>
        <v>0</v>
      </c>
      <c r="E55" s="24"/>
    </row>
    <row r="56" spans="1:5" ht="13.5">
      <c r="A56" s="10" t="s">
        <v>48</v>
      </c>
      <c r="B56" s="11">
        <v>5000000</v>
      </c>
      <c r="C56" s="11">
        <v>5000000</v>
      </c>
      <c r="D56" s="11">
        <f t="shared" si="0"/>
        <v>0</v>
      </c>
      <c r="E56" s="24"/>
    </row>
    <row r="57" spans="1:5" ht="13.5">
      <c r="A57" s="10" t="s">
        <v>49</v>
      </c>
      <c r="B57" s="11">
        <v>600000</v>
      </c>
      <c r="C57" s="11">
        <v>600000</v>
      </c>
      <c r="D57" s="11">
        <f t="shared" si="0"/>
        <v>0</v>
      </c>
      <c r="E57" s="24"/>
    </row>
    <row r="58" spans="1:5" ht="13.5">
      <c r="A58" s="10" t="s">
        <v>59</v>
      </c>
      <c r="B58" s="11">
        <v>8000000</v>
      </c>
      <c r="C58" s="11">
        <v>2000000</v>
      </c>
      <c r="D58" s="11">
        <f t="shared" si="0"/>
        <v>6000000</v>
      </c>
      <c r="E58" s="24"/>
    </row>
    <row r="59" spans="1:5" ht="13.5">
      <c r="A59" s="10" t="s">
        <v>73</v>
      </c>
      <c r="B59" s="11">
        <v>1800000</v>
      </c>
      <c r="C59" s="11">
        <v>0</v>
      </c>
      <c r="D59" s="11">
        <f t="shared" si="0"/>
        <v>1800000</v>
      </c>
      <c r="E59" s="24"/>
    </row>
    <row r="60" spans="1:5" ht="13.5">
      <c r="A60" s="10" t="s">
        <v>50</v>
      </c>
      <c r="B60" s="11">
        <v>1500000</v>
      </c>
      <c r="C60" s="11">
        <v>2000000</v>
      </c>
      <c r="D60" s="11">
        <f t="shared" si="0"/>
        <v>-500000</v>
      </c>
      <c r="E60" s="24"/>
    </row>
    <row r="61" spans="1:5" ht="13.5">
      <c r="A61" s="10" t="s">
        <v>60</v>
      </c>
      <c r="B61" s="30">
        <v>6000000</v>
      </c>
      <c r="C61" s="11">
        <v>17000000</v>
      </c>
      <c r="D61" s="11">
        <f aca="true" t="shared" si="1" ref="D61:D67">B61-C61</f>
        <v>-11000000</v>
      </c>
      <c r="E61" s="24"/>
    </row>
    <row r="62" spans="1:5" ht="13.5">
      <c r="A62" s="10" t="s">
        <v>54</v>
      </c>
      <c r="B62" s="30">
        <v>4000000</v>
      </c>
      <c r="C62" s="11">
        <v>4000000</v>
      </c>
      <c r="D62" s="11">
        <f t="shared" si="1"/>
        <v>0</v>
      </c>
      <c r="E62" s="24"/>
    </row>
    <row r="63" spans="1:5" ht="13.5">
      <c r="A63" s="10" t="s">
        <v>72</v>
      </c>
      <c r="B63" s="30">
        <v>3000000</v>
      </c>
      <c r="C63" s="11">
        <v>3000000</v>
      </c>
      <c r="D63" s="11">
        <f t="shared" si="1"/>
        <v>0</v>
      </c>
      <c r="E63" s="24"/>
    </row>
    <row r="64" spans="1:5" ht="13.5">
      <c r="A64" s="10" t="s">
        <v>74</v>
      </c>
      <c r="B64" s="30">
        <v>5000000</v>
      </c>
      <c r="C64" s="11">
        <v>3000000</v>
      </c>
      <c r="D64" s="11">
        <f t="shared" si="1"/>
        <v>2000000</v>
      </c>
      <c r="E64" s="26"/>
    </row>
    <row r="65" spans="1:5" ht="13.5">
      <c r="A65" s="17" t="s">
        <v>51</v>
      </c>
      <c r="B65" s="34">
        <f>B27+B49+B61+B64+B62+B63</f>
        <v>269950000</v>
      </c>
      <c r="C65" s="14">
        <f>C27+C49+C62+C64+C61+C63</f>
        <v>248236000</v>
      </c>
      <c r="D65" s="14">
        <f t="shared" si="1"/>
        <v>21714000</v>
      </c>
      <c r="E65" s="27"/>
    </row>
    <row r="66" spans="1:5" ht="13.5">
      <c r="A66" s="15" t="s">
        <v>52</v>
      </c>
      <c r="B66" s="35">
        <f>B23-B65</f>
        <v>-34635000</v>
      </c>
      <c r="C66" s="22">
        <f>C23-C65</f>
        <v>-25921000</v>
      </c>
      <c r="D66" s="14">
        <f t="shared" si="1"/>
        <v>-8714000</v>
      </c>
      <c r="E66" s="27"/>
    </row>
    <row r="67" spans="1:5" ht="13.5">
      <c r="A67" s="15" t="s">
        <v>53</v>
      </c>
      <c r="B67" s="34">
        <f>B25-B65</f>
        <v>211081049</v>
      </c>
      <c r="C67" s="14">
        <f>C25-C65</f>
        <v>183487804</v>
      </c>
      <c r="D67" s="14">
        <f t="shared" si="1"/>
        <v>27593245</v>
      </c>
      <c r="E67" s="27"/>
    </row>
    <row r="68" ht="13.5">
      <c r="E68" s="28"/>
    </row>
    <row r="69" ht="13.5">
      <c r="E69" s="28"/>
    </row>
    <row r="70" ht="13.5">
      <c r="E70" s="28"/>
    </row>
    <row r="71" ht="13.5">
      <c r="E71" s="28"/>
    </row>
    <row r="72" ht="13.5">
      <c r="E72" s="28"/>
    </row>
    <row r="73" ht="13.5">
      <c r="E73" s="28"/>
    </row>
    <row r="74" ht="13.5">
      <c r="E74" s="28"/>
    </row>
  </sheetData>
  <printOptions/>
  <pageMargins left="0.3937007874015748" right="0.3937007874015748" top="0.3937007874015748" bottom="0.3937007874015748" header="0.5118110236220472" footer="0.5118110236220472"/>
  <pageSetup fitToHeight="1" fitToWidth="1" orientation="portrait" paperSize="9" scale="87" r:id="rId1"/>
  <headerFooter alignWithMargins="0">
    <oddFooter>&amp;C&amp;"ＭＳ 明朝,標準"&amp;10 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ＫＡＺＵＫＯ　ＡＳＡＫＵＲＡ</dc:creator>
  <cp:keywords/>
  <dc:description/>
  <cp:lastModifiedBy>JPA02</cp:lastModifiedBy>
  <cp:lastPrinted>2006-05-18T03:56:37Z</cp:lastPrinted>
  <dcterms:created xsi:type="dcterms:W3CDTF">1998-12-07T12:39:34Z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