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10590" activeTab="0"/>
  </bookViews>
  <sheets>
    <sheet name="19年度" sheetId="1" r:id="rId1"/>
  </sheets>
  <definedNames>
    <definedName name="_xlnm.Print_Area" localSheetId="0">'19年度'!$A$1:$E$69</definedName>
  </definedNames>
  <calcPr fullCalcOnLoad="1"/>
</workbook>
</file>

<file path=xl/sharedStrings.xml><?xml version="1.0" encoding="utf-8"?>
<sst xmlns="http://schemas.openxmlformats.org/spreadsheetml/2006/main" count="83" uniqueCount="83">
  <si>
    <t>科    目</t>
  </si>
  <si>
    <t>差  額</t>
  </si>
  <si>
    <t>備   考</t>
  </si>
  <si>
    <t>Ⅰ 収入の部</t>
  </si>
  <si>
    <t xml:space="preserve">  1 基本財産運用収入</t>
  </si>
  <si>
    <t xml:space="preserve">  2 会費収入</t>
  </si>
  <si>
    <t xml:space="preserve">      正会員会費収入</t>
  </si>
  <si>
    <t xml:space="preserve">      入会金</t>
  </si>
  <si>
    <t xml:space="preserve">      賛助会員会費収入</t>
  </si>
  <si>
    <t xml:space="preserve">  3 事業収入</t>
  </si>
  <si>
    <t xml:space="preserve">      学術集会開催収入</t>
  </si>
  <si>
    <t xml:space="preserve">      認定心理士資格審査･認定料収入</t>
  </si>
  <si>
    <t xml:space="preserve">      機関誌購読料</t>
  </si>
  <si>
    <t xml:space="preserve">      機関誌広告料</t>
  </si>
  <si>
    <t xml:space="preserve">  4 雑収入</t>
  </si>
  <si>
    <t xml:space="preserve">      雑収入</t>
  </si>
  <si>
    <t xml:space="preserve">      受取利息</t>
  </si>
  <si>
    <t xml:space="preserve">    当期収入合計(A)</t>
  </si>
  <si>
    <t xml:space="preserve">    前期繰越収支差額</t>
  </si>
  <si>
    <t xml:space="preserve">    収入合計(B)</t>
  </si>
  <si>
    <t>Ⅱ 支出の部</t>
  </si>
  <si>
    <t xml:space="preserve">  1 事業費</t>
  </si>
  <si>
    <t xml:space="preserve">      学術集会の開催</t>
  </si>
  <si>
    <t xml:space="preserve">        学術集会開催経費</t>
  </si>
  <si>
    <t xml:space="preserve">        準備委員会経費</t>
  </si>
  <si>
    <t xml:space="preserve">        公開講演会経費</t>
  </si>
  <si>
    <t xml:space="preserve">      出版物刊行費</t>
  </si>
  <si>
    <t xml:space="preserve">        機関誌刊行費</t>
  </si>
  <si>
    <t xml:space="preserve">        ワールド刊行費</t>
  </si>
  <si>
    <t xml:space="preserve">      研究の奨励</t>
  </si>
  <si>
    <t>　　　　部会･研究会等支援</t>
  </si>
  <si>
    <t xml:space="preserve">      資格認定業務費</t>
  </si>
  <si>
    <t xml:space="preserve">        認定業務事務経費</t>
  </si>
  <si>
    <t xml:space="preserve">        教育・研修・出版</t>
  </si>
  <si>
    <t xml:space="preserve">      関係学術団体との連絡協力</t>
  </si>
  <si>
    <t xml:space="preserve">      租税公課</t>
  </si>
  <si>
    <t xml:space="preserve">      新規事業の企画費</t>
  </si>
  <si>
    <t xml:space="preserve">  2 管理費</t>
  </si>
  <si>
    <t xml:space="preserve">      給料手当て</t>
  </si>
  <si>
    <t xml:space="preserve">      福利厚生費</t>
  </si>
  <si>
    <t xml:space="preserve">      会議費</t>
  </si>
  <si>
    <t xml:space="preserve">      旅費交通費</t>
  </si>
  <si>
    <t xml:space="preserve">      通信運搬費</t>
  </si>
  <si>
    <t xml:space="preserve">      消耗品費</t>
  </si>
  <si>
    <t xml:space="preserve">      事務室賃借料</t>
  </si>
  <si>
    <t>　　　光熱水料費</t>
  </si>
  <si>
    <t>　　　雑費</t>
  </si>
  <si>
    <t>　　当期支出合計（C)</t>
  </si>
  <si>
    <t xml:space="preserve">    当期収支差額(A)-(C)</t>
  </si>
  <si>
    <t xml:space="preserve">    次期繰越収支差額(B)-(C)</t>
  </si>
  <si>
    <t>　　　  名簿刊行費</t>
  </si>
  <si>
    <t xml:space="preserve"> (単位:円)</t>
  </si>
  <si>
    <t xml:space="preserve">                   社団法人日本心理学会</t>
  </si>
  <si>
    <t>平成18年度
予算</t>
  </si>
  <si>
    <t>　　　　　　　　　　　　　　   平成19年４月１日から平成20年３月31日まで</t>
  </si>
  <si>
    <t>平成19年度
予算</t>
  </si>
  <si>
    <t>　　　　国際賞</t>
  </si>
  <si>
    <t xml:space="preserve">        優秀論文賞関連支出</t>
  </si>
  <si>
    <t>　　　創立80周年記念事業費</t>
  </si>
  <si>
    <t xml:space="preserve">   　   関係学術団体との連絡協力</t>
  </si>
  <si>
    <t>　　　　日心連検定事業特別協力金</t>
  </si>
  <si>
    <t xml:space="preserve">      電算費</t>
  </si>
  <si>
    <t xml:space="preserve">      代議員・理事選挙費</t>
  </si>
  <si>
    <t>　5 国際交流基金引当金　　　　</t>
  </si>
  <si>
    <t>　6 備品購入費</t>
  </si>
  <si>
    <t xml:space="preserve">  7 予備費</t>
  </si>
  <si>
    <t>　　　　学術集会会員管理費</t>
  </si>
  <si>
    <t>　　　　編集事務システム管理費</t>
  </si>
  <si>
    <t xml:space="preserve">  4 退職金積立金</t>
  </si>
  <si>
    <t>　3 電算システム構築費</t>
  </si>
  <si>
    <t>納入率90％を見込む</t>
  </si>
  <si>
    <t>全４回のうちの２回分</t>
  </si>
  <si>
    <t>第71回大会</t>
  </si>
  <si>
    <t>第71回大会準備委員会</t>
  </si>
  <si>
    <t>青少年向け講座、教育講演会等</t>
  </si>
  <si>
    <t>平成18年度収益に対して</t>
  </si>
  <si>
    <t>新入会員（5,000円×400名）</t>
  </si>
  <si>
    <t>3,000名×40,000円</t>
  </si>
  <si>
    <t>含む認定の手引き（＠1,500円）</t>
  </si>
  <si>
    <t>認定業務に係る給与・委員会・消耗品等（日心連認定料、事務室賃借料、光熱水料費の増加分を含む。）</t>
  </si>
  <si>
    <t>　　　広報関係費</t>
  </si>
  <si>
    <t>IUPsyS、ITC分担金、国際会議出席費</t>
  </si>
  <si>
    <t>　　平成19年度収支予算書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</si>
</sst>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177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8" fontId="5" fillId="0" borderId="2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178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shrinkToFit="1"/>
    </xf>
    <xf numFmtId="0" fontId="5" fillId="0" borderId="4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7" fontId="6" fillId="0" borderId="2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3" fontId="6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177" fontId="5" fillId="0" borderId="4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shrinkToFit="1"/>
    </xf>
    <xf numFmtId="177" fontId="5" fillId="0" borderId="2" xfId="0" applyNumberFormat="1" applyFont="1" applyBorder="1" applyAlignment="1">
      <alignment shrinkToFit="1"/>
    </xf>
    <xf numFmtId="177" fontId="5" fillId="0" borderId="3" xfId="0" applyNumberFormat="1" applyFont="1" applyBorder="1" applyAlignment="1">
      <alignment shrinkToFit="1"/>
    </xf>
    <xf numFmtId="177" fontId="8" fillId="0" borderId="4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10" fillId="0" borderId="2" xfId="0" applyNumberFormat="1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44.125" style="1" customWidth="1"/>
    <col min="2" max="2" width="20.875" style="1" customWidth="1"/>
    <col min="3" max="3" width="18.625" style="1" customWidth="1"/>
    <col min="4" max="4" width="19.375" style="1" customWidth="1"/>
    <col min="5" max="5" width="30.75390625" style="1" customWidth="1"/>
    <col min="6" max="7" width="14.625" style="1" customWidth="1"/>
    <col min="8" max="16384" width="9.00390625" style="1" customWidth="1"/>
  </cols>
  <sheetData>
    <row r="1" spans="1:4" s="4" customFormat="1" ht="19.5" customHeight="1">
      <c r="A1" s="2"/>
      <c r="B1" s="30" t="s">
        <v>82</v>
      </c>
      <c r="C1" s="26"/>
      <c r="D1" s="27"/>
    </row>
    <row r="2" spans="1:4" s="4" customFormat="1" ht="11.25" customHeight="1">
      <c r="A2" s="2"/>
      <c r="B2" s="3"/>
      <c r="D2" s="2"/>
    </row>
    <row r="3" spans="1:4" s="4" customFormat="1" ht="21.75" customHeight="1">
      <c r="A3" s="2"/>
      <c r="C3" s="5"/>
      <c r="D3" s="2" t="s">
        <v>52</v>
      </c>
    </row>
    <row r="4" spans="1:5" s="4" customFormat="1" ht="18" customHeight="1">
      <c r="A4" s="3" t="s">
        <v>54</v>
      </c>
      <c r="E4" s="6" t="s">
        <v>51</v>
      </c>
    </row>
    <row r="5" spans="1:5" s="4" customFormat="1" ht="9" customHeight="1">
      <c r="A5" s="2"/>
      <c r="B5" s="3"/>
      <c r="D5" s="2"/>
      <c r="E5" s="6"/>
    </row>
    <row r="6" spans="1:5" s="7" customFormat="1" ht="34.5">
      <c r="A6" s="22" t="s">
        <v>0</v>
      </c>
      <c r="B6" s="20" t="s">
        <v>55</v>
      </c>
      <c r="C6" s="20" t="s">
        <v>53</v>
      </c>
      <c r="D6" s="22" t="s">
        <v>1</v>
      </c>
      <c r="E6" s="34" t="s">
        <v>2</v>
      </c>
    </row>
    <row r="7" spans="1:5" s="4" customFormat="1" ht="19.5" customHeight="1">
      <c r="A7" s="8" t="s">
        <v>3</v>
      </c>
      <c r="B7" s="9"/>
      <c r="C7" s="9"/>
      <c r="D7" s="9"/>
      <c r="E7" s="35"/>
    </row>
    <row r="8" spans="1:5" s="4" customFormat="1" ht="19.5" customHeight="1">
      <c r="A8" s="10" t="s">
        <v>4</v>
      </c>
      <c r="B8" s="19">
        <v>10000</v>
      </c>
      <c r="C8" s="19">
        <v>10000</v>
      </c>
      <c r="D8" s="28">
        <f aca="true" t="shared" si="0" ref="D8:D23">B8-C8</f>
        <v>0</v>
      </c>
      <c r="E8" s="36"/>
    </row>
    <row r="9" spans="1:5" s="4" customFormat="1" ht="19.5" customHeight="1">
      <c r="A9" s="10" t="s">
        <v>5</v>
      </c>
      <c r="B9" s="19">
        <f>B10+B12+B11</f>
        <v>76500000</v>
      </c>
      <c r="C9" s="19">
        <f>C10+C12+C11</f>
        <v>73300000</v>
      </c>
      <c r="D9" s="28">
        <f t="shared" si="0"/>
        <v>3200000</v>
      </c>
      <c r="E9" s="11"/>
    </row>
    <row r="10" spans="1:5" s="4" customFormat="1" ht="19.5" customHeight="1">
      <c r="A10" s="10" t="s">
        <v>6</v>
      </c>
      <c r="B10" s="12">
        <v>74000000</v>
      </c>
      <c r="C10" s="12">
        <v>71000000</v>
      </c>
      <c r="D10" s="12">
        <f t="shared" si="0"/>
        <v>3000000</v>
      </c>
      <c r="E10" s="36" t="s">
        <v>70</v>
      </c>
    </row>
    <row r="11" spans="1:5" s="4" customFormat="1" ht="19.5" customHeight="1">
      <c r="A11" s="10" t="s">
        <v>7</v>
      </c>
      <c r="B11" s="12">
        <v>2000000</v>
      </c>
      <c r="C11" s="12">
        <v>1800000</v>
      </c>
      <c r="D11" s="12">
        <f t="shared" si="0"/>
        <v>200000</v>
      </c>
      <c r="E11" s="36" t="s">
        <v>76</v>
      </c>
    </row>
    <row r="12" spans="1:5" s="4" customFormat="1" ht="19.5" customHeight="1">
      <c r="A12" s="10" t="s">
        <v>8</v>
      </c>
      <c r="B12" s="12">
        <v>500000</v>
      </c>
      <c r="C12" s="12">
        <v>500000</v>
      </c>
      <c r="D12" s="12">
        <f t="shared" si="0"/>
        <v>0</v>
      </c>
      <c r="E12" s="36"/>
    </row>
    <row r="13" spans="1:5" s="4" customFormat="1" ht="19.5" customHeight="1">
      <c r="A13" s="10" t="s">
        <v>9</v>
      </c>
      <c r="B13" s="28">
        <f>SUM(B14:B17)</f>
        <v>165000000</v>
      </c>
      <c r="C13" s="28">
        <f>SUM(C14:C17)</f>
        <v>155000000</v>
      </c>
      <c r="D13" s="28">
        <f t="shared" si="0"/>
        <v>10000000</v>
      </c>
      <c r="E13" s="36"/>
    </row>
    <row r="14" spans="1:5" s="4" customFormat="1" ht="19.5" customHeight="1">
      <c r="A14" s="10" t="s">
        <v>10</v>
      </c>
      <c r="B14" s="12">
        <v>35000000</v>
      </c>
      <c r="C14" s="12">
        <v>35000000</v>
      </c>
      <c r="D14" s="12">
        <f t="shared" si="0"/>
        <v>0</v>
      </c>
      <c r="E14" s="36"/>
    </row>
    <row r="15" spans="1:5" s="4" customFormat="1" ht="19.5" customHeight="1">
      <c r="A15" s="21" t="s">
        <v>11</v>
      </c>
      <c r="B15" s="13">
        <v>120000000</v>
      </c>
      <c r="C15" s="13">
        <v>112000000</v>
      </c>
      <c r="D15" s="12">
        <f t="shared" si="0"/>
        <v>8000000</v>
      </c>
      <c r="E15" s="36" t="s">
        <v>77</v>
      </c>
    </row>
    <row r="16" spans="1:5" s="4" customFormat="1" ht="19.5" customHeight="1">
      <c r="A16" s="10" t="s">
        <v>12</v>
      </c>
      <c r="B16" s="13">
        <v>9000000</v>
      </c>
      <c r="C16" s="13">
        <v>7000000</v>
      </c>
      <c r="D16" s="12">
        <f t="shared" si="0"/>
        <v>2000000</v>
      </c>
      <c r="E16" s="36"/>
    </row>
    <row r="17" spans="1:5" s="4" customFormat="1" ht="19.5" customHeight="1">
      <c r="A17" s="10" t="s">
        <v>13</v>
      </c>
      <c r="B17" s="13">
        <v>1000000</v>
      </c>
      <c r="C17" s="13">
        <v>1000000</v>
      </c>
      <c r="D17" s="12">
        <f t="shared" si="0"/>
        <v>0</v>
      </c>
      <c r="E17" s="36"/>
    </row>
    <row r="18" spans="1:5" s="4" customFormat="1" ht="19.5" customHeight="1">
      <c r="A18" s="10" t="s">
        <v>14</v>
      </c>
      <c r="B18" s="19">
        <f>SUM(B19:B20)</f>
        <v>7100000</v>
      </c>
      <c r="C18" s="19">
        <f>SUM(C19:C20)</f>
        <v>7005000</v>
      </c>
      <c r="D18" s="28">
        <f t="shared" si="0"/>
        <v>95000</v>
      </c>
      <c r="E18" s="36" t="s">
        <v>78</v>
      </c>
    </row>
    <row r="19" spans="1:5" s="4" customFormat="1" ht="19.5" customHeight="1">
      <c r="A19" s="10" t="s">
        <v>15</v>
      </c>
      <c r="B19" s="13">
        <v>7000000</v>
      </c>
      <c r="C19" s="13">
        <v>7000000</v>
      </c>
      <c r="D19" s="12">
        <f t="shared" si="0"/>
        <v>0</v>
      </c>
      <c r="E19" s="36"/>
    </row>
    <row r="20" spans="1:5" s="4" customFormat="1" ht="19.5" customHeight="1">
      <c r="A20" s="10" t="s">
        <v>16</v>
      </c>
      <c r="B20" s="13">
        <v>100000</v>
      </c>
      <c r="C20" s="13">
        <v>5000</v>
      </c>
      <c r="D20" s="12">
        <f t="shared" si="0"/>
        <v>95000</v>
      </c>
      <c r="E20" s="36"/>
    </row>
    <row r="21" spans="1:5" s="4" customFormat="1" ht="19.5" customHeight="1">
      <c r="A21" s="8" t="s">
        <v>17</v>
      </c>
      <c r="B21" s="23">
        <f>B8+B9+B13+B18</f>
        <v>248610000</v>
      </c>
      <c r="C21" s="23">
        <f>C8+C9+C13+C18</f>
        <v>235315000</v>
      </c>
      <c r="D21" s="23">
        <f t="shared" si="0"/>
        <v>13295000</v>
      </c>
      <c r="E21" s="35"/>
    </row>
    <row r="22" spans="1:5" s="4" customFormat="1" ht="19.5" customHeight="1">
      <c r="A22" s="14" t="s">
        <v>18</v>
      </c>
      <c r="B22" s="24">
        <v>264547787</v>
      </c>
      <c r="C22" s="24">
        <v>245716049</v>
      </c>
      <c r="D22" s="29">
        <f t="shared" si="0"/>
        <v>18831738</v>
      </c>
      <c r="E22" s="37"/>
    </row>
    <row r="23" spans="1:5" s="4" customFormat="1" ht="19.5" customHeight="1">
      <c r="A23" s="15" t="s">
        <v>19</v>
      </c>
      <c r="B23" s="25">
        <f>SUM(B21:B22)</f>
        <v>513157787</v>
      </c>
      <c r="C23" s="25">
        <f>SUM(C21:C22)</f>
        <v>481031049</v>
      </c>
      <c r="D23" s="25">
        <f t="shared" si="0"/>
        <v>32126738</v>
      </c>
      <c r="E23" s="35"/>
    </row>
    <row r="24" spans="1:5" s="4" customFormat="1" ht="19.5" customHeight="1">
      <c r="A24" s="10" t="s">
        <v>20</v>
      </c>
      <c r="B24" s="11"/>
      <c r="C24" s="11"/>
      <c r="D24" s="12"/>
      <c r="E24" s="35"/>
    </row>
    <row r="25" spans="1:5" s="4" customFormat="1" ht="19.5" customHeight="1">
      <c r="A25" s="10" t="s">
        <v>21</v>
      </c>
      <c r="B25" s="18">
        <f>B26+B31+B36+B41+B45+B48+B49+B40</f>
        <v>216900000</v>
      </c>
      <c r="C25" s="18">
        <f>C26+C31+C36+C41+C44+C45+C48+C49</f>
        <v>208050000</v>
      </c>
      <c r="D25" s="28">
        <f aca="true" t="shared" si="1" ref="D25:D60">B25-C25</f>
        <v>8850000</v>
      </c>
      <c r="E25" s="36"/>
    </row>
    <row r="26" spans="1:5" s="4" customFormat="1" ht="19.5" customHeight="1">
      <c r="A26" s="10" t="s">
        <v>22</v>
      </c>
      <c r="B26" s="16">
        <f>SUM(B27:B30)</f>
        <v>43000000</v>
      </c>
      <c r="C26" s="16">
        <f>SUM(C27:C30)</f>
        <v>41800000</v>
      </c>
      <c r="D26" s="12">
        <f t="shared" si="1"/>
        <v>1200000</v>
      </c>
      <c r="E26" s="36"/>
    </row>
    <row r="27" spans="1:5" s="4" customFormat="1" ht="19.5" customHeight="1">
      <c r="A27" s="10" t="s">
        <v>23</v>
      </c>
      <c r="B27" s="16">
        <v>35000000</v>
      </c>
      <c r="C27" s="16">
        <v>35000000</v>
      </c>
      <c r="D27" s="12">
        <f t="shared" si="1"/>
        <v>0</v>
      </c>
      <c r="E27" s="36" t="s">
        <v>72</v>
      </c>
    </row>
    <row r="28" spans="1:5" s="4" customFormat="1" ht="19.5" customHeight="1">
      <c r="A28" s="10" t="s">
        <v>24</v>
      </c>
      <c r="B28" s="16">
        <v>1800000</v>
      </c>
      <c r="C28" s="16">
        <v>1800000</v>
      </c>
      <c r="D28" s="12">
        <f t="shared" si="1"/>
        <v>0</v>
      </c>
      <c r="E28" s="36" t="s">
        <v>73</v>
      </c>
    </row>
    <row r="29" spans="1:5" s="4" customFormat="1" ht="19.5" customHeight="1">
      <c r="A29" s="10" t="s">
        <v>66</v>
      </c>
      <c r="B29" s="16">
        <v>1200000</v>
      </c>
      <c r="C29" s="16">
        <v>0</v>
      </c>
      <c r="D29" s="12">
        <f t="shared" si="1"/>
        <v>1200000</v>
      </c>
      <c r="E29" s="36"/>
    </row>
    <row r="30" spans="1:5" s="4" customFormat="1" ht="19.5" customHeight="1">
      <c r="A30" s="10" t="s">
        <v>25</v>
      </c>
      <c r="B30" s="16">
        <v>5000000</v>
      </c>
      <c r="C30" s="16">
        <v>5000000</v>
      </c>
      <c r="D30" s="12">
        <f t="shared" si="1"/>
        <v>0</v>
      </c>
      <c r="E30" s="36" t="s">
        <v>71</v>
      </c>
    </row>
    <row r="31" spans="1:5" s="4" customFormat="1" ht="19.5" customHeight="1">
      <c r="A31" s="10" t="s">
        <v>26</v>
      </c>
      <c r="B31" s="16">
        <f>SUM(B32:B35)</f>
        <v>45500000</v>
      </c>
      <c r="C31" s="16">
        <f>SUM(C32:C35)</f>
        <v>47000000</v>
      </c>
      <c r="D31" s="12">
        <f t="shared" si="1"/>
        <v>-1500000</v>
      </c>
      <c r="E31" s="36"/>
    </row>
    <row r="32" spans="1:5" s="4" customFormat="1" ht="19.5" customHeight="1">
      <c r="A32" s="10" t="s">
        <v>27</v>
      </c>
      <c r="B32" s="16">
        <v>32000000</v>
      </c>
      <c r="C32" s="16">
        <v>32000000</v>
      </c>
      <c r="D32" s="12">
        <f t="shared" si="1"/>
        <v>0</v>
      </c>
      <c r="E32" s="36"/>
    </row>
    <row r="33" spans="1:5" s="4" customFormat="1" ht="19.5" customHeight="1">
      <c r="A33" s="10" t="s">
        <v>67</v>
      </c>
      <c r="B33" s="16">
        <v>3500000</v>
      </c>
      <c r="C33" s="16">
        <v>0</v>
      </c>
      <c r="D33" s="12">
        <f t="shared" si="1"/>
        <v>3500000</v>
      </c>
      <c r="E33" s="36"/>
    </row>
    <row r="34" spans="1:5" s="4" customFormat="1" ht="19.5" customHeight="1">
      <c r="A34" s="10" t="s">
        <v>28</v>
      </c>
      <c r="B34" s="16">
        <v>10000000</v>
      </c>
      <c r="C34" s="16">
        <v>10000000</v>
      </c>
      <c r="D34" s="12">
        <f t="shared" si="1"/>
        <v>0</v>
      </c>
      <c r="E34" s="36"/>
    </row>
    <row r="35" spans="1:5" s="4" customFormat="1" ht="19.5" customHeight="1">
      <c r="A35" s="10" t="s">
        <v>50</v>
      </c>
      <c r="B35" s="16">
        <v>0</v>
      </c>
      <c r="C35" s="16">
        <v>5000000</v>
      </c>
      <c r="D35" s="12">
        <f t="shared" si="1"/>
        <v>-5000000</v>
      </c>
      <c r="E35" s="36"/>
    </row>
    <row r="36" spans="1:5" s="4" customFormat="1" ht="19.5" customHeight="1">
      <c r="A36" s="10" t="s">
        <v>29</v>
      </c>
      <c r="B36" s="16">
        <f>SUM(B37:B39)</f>
        <v>4400000</v>
      </c>
      <c r="C36" s="16">
        <f>SUM(C37:C39)</f>
        <v>4250000</v>
      </c>
      <c r="D36" s="12">
        <f t="shared" si="1"/>
        <v>150000</v>
      </c>
      <c r="E36" s="36"/>
    </row>
    <row r="37" spans="1:5" s="4" customFormat="1" ht="19.5" customHeight="1">
      <c r="A37" s="10" t="s">
        <v>57</v>
      </c>
      <c r="B37" s="16">
        <v>1200000</v>
      </c>
      <c r="C37" s="16">
        <v>1200000</v>
      </c>
      <c r="D37" s="12">
        <f t="shared" si="1"/>
        <v>0</v>
      </c>
      <c r="E37" s="36"/>
    </row>
    <row r="38" spans="1:5" s="4" customFormat="1" ht="19.5" customHeight="1">
      <c r="A38" s="10" t="s">
        <v>56</v>
      </c>
      <c r="B38" s="16">
        <v>1200000</v>
      </c>
      <c r="C38" s="16">
        <v>1050000</v>
      </c>
      <c r="D38" s="12">
        <f t="shared" si="1"/>
        <v>150000</v>
      </c>
      <c r="E38" s="36"/>
    </row>
    <row r="39" spans="1:5" s="4" customFormat="1" ht="19.5" customHeight="1">
      <c r="A39" s="10" t="s">
        <v>30</v>
      </c>
      <c r="B39" s="16">
        <v>2000000</v>
      </c>
      <c r="C39" s="16">
        <v>2000000</v>
      </c>
      <c r="D39" s="12">
        <f t="shared" si="1"/>
        <v>0</v>
      </c>
      <c r="E39" s="36"/>
    </row>
    <row r="40" spans="1:5" s="4" customFormat="1" ht="19.5" customHeight="1">
      <c r="A40" s="10" t="s">
        <v>80</v>
      </c>
      <c r="B40" s="16">
        <v>4000000</v>
      </c>
      <c r="C40" s="16">
        <v>0</v>
      </c>
      <c r="D40" s="12">
        <f t="shared" si="1"/>
        <v>4000000</v>
      </c>
      <c r="E40" s="36"/>
    </row>
    <row r="41" spans="1:5" s="4" customFormat="1" ht="19.5" customHeight="1">
      <c r="A41" s="10" t="s">
        <v>31</v>
      </c>
      <c r="B41" s="13">
        <f>SUM(B42:B43)</f>
        <v>90000000</v>
      </c>
      <c r="C41" s="13">
        <f>SUM(C42:C43)</f>
        <v>80000000</v>
      </c>
      <c r="D41" s="12">
        <f t="shared" si="1"/>
        <v>10000000</v>
      </c>
      <c r="E41" s="36"/>
    </row>
    <row r="42" spans="1:5" s="42" customFormat="1" ht="32.25" customHeight="1">
      <c r="A42" s="39" t="s">
        <v>32</v>
      </c>
      <c r="B42" s="40">
        <v>70000000</v>
      </c>
      <c r="C42" s="40">
        <v>60000000</v>
      </c>
      <c r="D42" s="41">
        <f t="shared" si="1"/>
        <v>10000000</v>
      </c>
      <c r="E42" s="43" t="s">
        <v>79</v>
      </c>
    </row>
    <row r="43" spans="1:5" s="4" customFormat="1" ht="19.5" customHeight="1">
      <c r="A43" s="10" t="s">
        <v>33</v>
      </c>
      <c r="B43" s="13">
        <v>20000000</v>
      </c>
      <c r="C43" s="13">
        <v>20000000</v>
      </c>
      <c r="D43" s="12">
        <f t="shared" si="1"/>
        <v>0</v>
      </c>
      <c r="E43" s="36" t="s">
        <v>74</v>
      </c>
    </row>
    <row r="44" spans="1:5" s="4" customFormat="1" ht="19.5" customHeight="1">
      <c r="A44" s="10" t="s">
        <v>58</v>
      </c>
      <c r="B44" s="4">
        <v>0</v>
      </c>
      <c r="C44" s="13">
        <v>5000000</v>
      </c>
      <c r="D44" s="12">
        <f t="shared" si="1"/>
        <v>-5000000</v>
      </c>
      <c r="E44" s="36"/>
    </row>
    <row r="45" spans="1:5" s="4" customFormat="1" ht="19.5" customHeight="1">
      <c r="A45" s="10" t="s">
        <v>34</v>
      </c>
      <c r="B45" s="13">
        <f>B46+B47</f>
        <v>11000000</v>
      </c>
      <c r="C45" s="13">
        <f>C46+C47</f>
        <v>11000000</v>
      </c>
      <c r="D45" s="12">
        <f>C45-B45</f>
        <v>0</v>
      </c>
      <c r="E45" s="36"/>
    </row>
    <row r="46" spans="1:5" s="4" customFormat="1" ht="19.5" customHeight="1">
      <c r="A46" s="10" t="s">
        <v>59</v>
      </c>
      <c r="B46" s="13">
        <v>6000000</v>
      </c>
      <c r="C46" s="13">
        <v>6000000</v>
      </c>
      <c r="D46" s="12">
        <f t="shared" si="1"/>
        <v>0</v>
      </c>
      <c r="E46" s="36" t="s">
        <v>81</v>
      </c>
    </row>
    <row r="47" spans="1:5" s="4" customFormat="1" ht="19.5" customHeight="1">
      <c r="A47" s="10" t="s">
        <v>60</v>
      </c>
      <c r="B47" s="13">
        <v>5000000</v>
      </c>
      <c r="C47" s="13">
        <v>5000000</v>
      </c>
      <c r="D47" s="12">
        <f t="shared" si="1"/>
        <v>0</v>
      </c>
      <c r="E47" s="36"/>
    </row>
    <row r="48" spans="1:5" s="4" customFormat="1" ht="19.5" customHeight="1">
      <c r="A48" s="10" t="s">
        <v>35</v>
      </c>
      <c r="B48" s="13">
        <v>18000000</v>
      </c>
      <c r="C48" s="13">
        <v>18000000</v>
      </c>
      <c r="D48" s="12">
        <f t="shared" si="1"/>
        <v>0</v>
      </c>
      <c r="E48" s="36" t="s">
        <v>75</v>
      </c>
    </row>
    <row r="49" spans="1:5" s="4" customFormat="1" ht="19.5" customHeight="1">
      <c r="A49" s="10" t="s">
        <v>36</v>
      </c>
      <c r="B49" s="13">
        <v>1000000</v>
      </c>
      <c r="C49" s="13">
        <v>1000000</v>
      </c>
      <c r="D49" s="12">
        <f t="shared" si="1"/>
        <v>0</v>
      </c>
      <c r="E49" s="36"/>
    </row>
    <row r="50" spans="1:5" s="4" customFormat="1" ht="19.5" customHeight="1">
      <c r="A50" s="10" t="s">
        <v>37</v>
      </c>
      <c r="B50" s="19">
        <f>SUM(B51:B61)</f>
        <v>40800000</v>
      </c>
      <c r="C50" s="19">
        <f>SUM(C51:C61)</f>
        <v>43900000</v>
      </c>
      <c r="D50" s="28">
        <f t="shared" si="1"/>
        <v>-3100000</v>
      </c>
      <c r="E50" s="36"/>
    </row>
    <row r="51" spans="1:5" s="4" customFormat="1" ht="19.5" customHeight="1">
      <c r="A51" s="10" t="s">
        <v>38</v>
      </c>
      <c r="B51" s="13">
        <v>16500000</v>
      </c>
      <c r="C51" s="13">
        <f>11000000+2500000</f>
        <v>13500000</v>
      </c>
      <c r="D51" s="12">
        <f t="shared" si="1"/>
        <v>3000000</v>
      </c>
      <c r="E51" s="36"/>
    </row>
    <row r="52" spans="1:5" s="4" customFormat="1" ht="19.5" customHeight="1">
      <c r="A52" s="10" t="s">
        <v>39</v>
      </c>
      <c r="B52" s="13">
        <v>3300000</v>
      </c>
      <c r="C52" s="13">
        <v>3300000</v>
      </c>
      <c r="D52" s="12">
        <f t="shared" si="1"/>
        <v>0</v>
      </c>
      <c r="E52" s="36"/>
    </row>
    <row r="53" spans="1:6" s="4" customFormat="1" ht="19.5" customHeight="1">
      <c r="A53" s="10" t="s">
        <v>40</v>
      </c>
      <c r="B53" s="13">
        <v>2500000</v>
      </c>
      <c r="C53" s="13">
        <v>2000000</v>
      </c>
      <c r="D53" s="12">
        <f t="shared" si="1"/>
        <v>500000</v>
      </c>
      <c r="E53" s="36"/>
      <c r="F53" s="33"/>
    </row>
    <row r="54" spans="1:5" s="4" customFormat="1" ht="19.5" customHeight="1">
      <c r="A54" s="10" t="s">
        <v>41</v>
      </c>
      <c r="B54" s="13">
        <v>5000000</v>
      </c>
      <c r="C54" s="13">
        <v>4000000</v>
      </c>
      <c r="D54" s="12">
        <f t="shared" si="1"/>
        <v>1000000</v>
      </c>
      <c r="E54" s="36"/>
    </row>
    <row r="55" spans="1:5" s="4" customFormat="1" ht="19.5" customHeight="1">
      <c r="A55" s="10" t="s">
        <v>42</v>
      </c>
      <c r="B55" s="13">
        <v>3200000</v>
      </c>
      <c r="C55" s="13">
        <v>3000000</v>
      </c>
      <c r="D55" s="12">
        <f t="shared" si="1"/>
        <v>200000</v>
      </c>
      <c r="E55" s="36"/>
    </row>
    <row r="56" spans="1:5" s="4" customFormat="1" ht="19.5" customHeight="1">
      <c r="A56" s="10" t="s">
        <v>43</v>
      </c>
      <c r="B56" s="13">
        <v>1200000</v>
      </c>
      <c r="C56" s="13">
        <v>1200000</v>
      </c>
      <c r="D56" s="12">
        <f t="shared" si="1"/>
        <v>0</v>
      </c>
      <c r="E56" s="36"/>
    </row>
    <row r="57" spans="1:5" s="4" customFormat="1" ht="19.5" customHeight="1">
      <c r="A57" s="10" t="s">
        <v>44</v>
      </c>
      <c r="B57" s="13">
        <v>5000000</v>
      </c>
      <c r="C57" s="13">
        <v>5000000</v>
      </c>
      <c r="D57" s="12">
        <f t="shared" si="1"/>
        <v>0</v>
      </c>
      <c r="E57" s="36"/>
    </row>
    <row r="58" spans="1:5" s="4" customFormat="1" ht="19.5" customHeight="1">
      <c r="A58" s="10" t="s">
        <v>45</v>
      </c>
      <c r="B58" s="13">
        <v>600000</v>
      </c>
      <c r="C58" s="13">
        <v>600000</v>
      </c>
      <c r="D58" s="12">
        <f t="shared" si="1"/>
        <v>0</v>
      </c>
      <c r="E58" s="36"/>
    </row>
    <row r="59" spans="1:5" s="4" customFormat="1" ht="19.5" customHeight="1">
      <c r="A59" s="10" t="s">
        <v>61</v>
      </c>
      <c r="B59" s="13">
        <v>1000000</v>
      </c>
      <c r="C59" s="13">
        <v>8000000</v>
      </c>
      <c r="D59" s="12">
        <f t="shared" si="1"/>
        <v>-7000000</v>
      </c>
      <c r="E59" s="36"/>
    </row>
    <row r="60" spans="1:5" s="4" customFormat="1" ht="19.5" customHeight="1">
      <c r="A60" s="10" t="s">
        <v>62</v>
      </c>
      <c r="B60" s="13">
        <f>2000000-1500000</f>
        <v>500000</v>
      </c>
      <c r="C60" s="13">
        <v>1800000</v>
      </c>
      <c r="D60" s="12">
        <f t="shared" si="1"/>
        <v>-1300000</v>
      </c>
      <c r="E60" s="36"/>
    </row>
    <row r="61" spans="1:5" s="4" customFormat="1" ht="19.5" customHeight="1">
      <c r="A61" s="10" t="s">
        <v>46</v>
      </c>
      <c r="B61" s="13">
        <v>2000000</v>
      </c>
      <c r="C61" s="13">
        <v>1500000</v>
      </c>
      <c r="D61" s="12">
        <f aca="true" t="shared" si="2" ref="D61:D69">B61-C61</f>
        <v>500000</v>
      </c>
      <c r="E61" s="36"/>
    </row>
    <row r="62" spans="1:5" s="4" customFormat="1" ht="19.5" customHeight="1">
      <c r="A62" s="10" t="s">
        <v>69</v>
      </c>
      <c r="B62" s="19">
        <v>9000000</v>
      </c>
      <c r="C62" s="19">
        <v>6000000</v>
      </c>
      <c r="D62" s="12">
        <f t="shared" si="2"/>
        <v>3000000</v>
      </c>
      <c r="E62" s="36"/>
    </row>
    <row r="63" spans="1:5" s="4" customFormat="1" ht="19.5" customHeight="1">
      <c r="A63" s="10" t="s">
        <v>68</v>
      </c>
      <c r="B63" s="19">
        <v>5000000</v>
      </c>
      <c r="C63" s="19">
        <v>4000000</v>
      </c>
      <c r="D63" s="28">
        <f t="shared" si="2"/>
        <v>1000000</v>
      </c>
      <c r="E63" s="36"/>
    </row>
    <row r="64" spans="1:5" s="4" customFormat="1" ht="19.5" customHeight="1">
      <c r="A64" s="10" t="s">
        <v>63</v>
      </c>
      <c r="B64" s="19">
        <v>6000000</v>
      </c>
      <c r="C64" s="19">
        <v>3000000</v>
      </c>
      <c r="D64" s="28">
        <f t="shared" si="2"/>
        <v>3000000</v>
      </c>
      <c r="E64" s="36"/>
    </row>
    <row r="65" spans="1:5" s="4" customFormat="1" ht="19.5" customHeight="1">
      <c r="A65" s="10" t="s">
        <v>64</v>
      </c>
      <c r="B65" s="19">
        <v>3000000</v>
      </c>
      <c r="C65" s="19">
        <v>0</v>
      </c>
      <c r="D65" s="28">
        <f t="shared" si="2"/>
        <v>3000000</v>
      </c>
      <c r="E65" s="36"/>
    </row>
    <row r="66" spans="1:5" s="4" customFormat="1" ht="19.5" customHeight="1">
      <c r="A66" s="10" t="s">
        <v>65</v>
      </c>
      <c r="B66" s="19">
        <v>3000000</v>
      </c>
      <c r="C66" s="19">
        <v>5000000</v>
      </c>
      <c r="D66" s="28">
        <f t="shared" si="2"/>
        <v>-2000000</v>
      </c>
      <c r="E66" s="37"/>
    </row>
    <row r="67" spans="1:5" s="4" customFormat="1" ht="19.5" customHeight="1">
      <c r="A67" s="15" t="s">
        <v>47</v>
      </c>
      <c r="B67" s="31">
        <f>B25+B50+B63+B64+B66+B65+B62</f>
        <v>283700000</v>
      </c>
      <c r="C67" s="31">
        <f>C25+C50+C62+C63+C64+C66+C65</f>
        <v>269950000</v>
      </c>
      <c r="D67" s="25">
        <f t="shared" si="2"/>
        <v>13750000</v>
      </c>
      <c r="E67" s="38"/>
    </row>
    <row r="68" spans="1:5" s="4" customFormat="1" ht="19.5" customHeight="1">
      <c r="A68" s="14" t="s">
        <v>48</v>
      </c>
      <c r="B68" s="32">
        <f>B21-B67</f>
        <v>-35090000</v>
      </c>
      <c r="C68" s="32">
        <f>C21-C67</f>
        <v>-34635000</v>
      </c>
      <c r="D68" s="25">
        <f t="shared" si="2"/>
        <v>-455000</v>
      </c>
      <c r="E68" s="38"/>
    </row>
    <row r="69" spans="1:5" s="4" customFormat="1" ht="19.5" customHeight="1">
      <c r="A69" s="14" t="s">
        <v>49</v>
      </c>
      <c r="B69" s="31">
        <f>B23-B67</f>
        <v>229457787</v>
      </c>
      <c r="C69" s="31">
        <f>C23-C67</f>
        <v>211081049</v>
      </c>
      <c r="D69" s="25">
        <f t="shared" si="2"/>
        <v>18376738</v>
      </c>
      <c r="E69" s="38"/>
    </row>
    <row r="75" ht="13.5">
      <c r="B75" s="17"/>
    </row>
  </sheetData>
  <printOptions horizontalCentered="1"/>
  <pageMargins left="0" right="0" top="0.2755905511811024" bottom="0.3937007874015748" header="0.2755905511811024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ＫＡＺＵＫＯ　ＡＳＡＫＵＲＡ</dc:creator>
  <cp:keywords/>
  <dc:description/>
  <cp:lastModifiedBy>日本心理学会</cp:lastModifiedBy>
  <cp:lastPrinted>2007-10-19T06:31:17Z</cp:lastPrinted>
  <dcterms:created xsi:type="dcterms:W3CDTF">1998-12-07T12:39:34Z</dcterms:created>
  <dcterms:modified xsi:type="dcterms:W3CDTF">2007-10-19T06:31:19Z</dcterms:modified>
  <cp:category/>
  <cp:version/>
  <cp:contentType/>
  <cp:contentStatus/>
</cp:coreProperties>
</file>